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03\60\06634_6A\roadway\spreadsheets\"/>
    </mc:Choice>
  </mc:AlternateContent>
  <bookViews>
    <workbookView xWindow="120" yWindow="75" windowWidth="18960" windowHeight="12345" activeTab="2"/>
  </bookViews>
  <sheets>
    <sheet name="D3 3054+50 LT" sheetId="36" r:id="rId1"/>
    <sheet name="D6 6003+25 LT" sheetId="23" r:id="rId2"/>
    <sheet name="I-71SB 235+00, below bridge" sheetId="37" r:id="rId3"/>
  </sheets>
  <definedNames>
    <definedName name="_xlnm.Print_Area" localSheetId="0">'D3 3054+50 LT'!$A$1:$L$45</definedName>
    <definedName name="_xlnm.Print_Area" localSheetId="1">'D6 6003+25 LT'!$A$1:$L$45</definedName>
    <definedName name="_xlnm.Print_Area" localSheetId="2">'I-71SB 235+00, below bridge'!$A$1:$L$45</definedName>
  </definedNames>
  <calcPr calcId="162913"/>
</workbook>
</file>

<file path=xl/calcChain.xml><?xml version="1.0" encoding="utf-8"?>
<calcChain xmlns="http://schemas.openxmlformats.org/spreadsheetml/2006/main">
  <c r="C33" i="37" l="1"/>
  <c r="F33" i="37" s="1"/>
  <c r="C44" i="37" s="1"/>
  <c r="C33" i="36" l="1"/>
  <c r="F33" i="36" s="1"/>
  <c r="C44" i="36" l="1"/>
  <c r="C39" i="23" l="1"/>
  <c r="C38" i="23"/>
  <c r="C33" i="23" l="1"/>
  <c r="F33" i="23" s="1"/>
  <c r="C43" i="23" s="1"/>
</calcChain>
</file>

<file path=xl/sharedStrings.xml><?xml version="1.0" encoding="utf-8"?>
<sst xmlns="http://schemas.openxmlformats.org/spreadsheetml/2006/main" count="54" uniqueCount="24">
  <si>
    <t>Guardrail Design</t>
  </si>
  <si>
    <t>Location:</t>
  </si>
  <si>
    <t xml:space="preserve">X = </t>
  </si>
  <si>
    <r>
      <t>L</t>
    </r>
    <r>
      <rPr>
        <vertAlign val="subscript"/>
        <sz val="12"/>
        <color theme="1"/>
        <rFont val="Calibri"/>
        <family val="2"/>
        <scheme val="minor"/>
      </rPr>
      <t xml:space="preserve">R </t>
    </r>
    <r>
      <rPr>
        <sz val="12"/>
        <color theme="1"/>
        <rFont val="Calibri"/>
        <family val="2"/>
        <scheme val="minor"/>
      </rPr>
      <t>=</t>
    </r>
  </si>
  <si>
    <r>
      <t>L</t>
    </r>
    <r>
      <rPr>
        <vertAlign val="subscript"/>
        <sz val="12"/>
        <color theme="1"/>
        <rFont val="Calibri"/>
        <family val="2"/>
        <scheme val="minor"/>
      </rPr>
      <t xml:space="preserve">C </t>
    </r>
    <r>
      <rPr>
        <sz val="12"/>
        <color theme="1"/>
        <rFont val="Calibri"/>
        <family val="2"/>
        <scheme val="minor"/>
      </rPr>
      <t>=</t>
    </r>
  </si>
  <si>
    <r>
      <t>L</t>
    </r>
    <r>
      <rPr>
        <vertAlign val="subscript"/>
        <sz val="12"/>
        <color theme="1"/>
        <rFont val="Calibri"/>
        <family val="2"/>
        <scheme val="minor"/>
      </rPr>
      <t xml:space="preserve">H </t>
    </r>
    <r>
      <rPr>
        <sz val="12"/>
        <color theme="1"/>
        <rFont val="Calibri"/>
        <family val="2"/>
        <scheme val="minor"/>
      </rPr>
      <t>=</t>
    </r>
  </si>
  <si>
    <r>
      <t>L</t>
    </r>
    <r>
      <rPr>
        <vertAlign val="subscript"/>
        <sz val="12"/>
        <color theme="1"/>
        <rFont val="Calibri"/>
        <family val="2"/>
        <scheme val="minor"/>
      </rPr>
      <t xml:space="preserve">2 </t>
    </r>
    <r>
      <rPr>
        <sz val="12"/>
        <color theme="1"/>
        <rFont val="Calibri"/>
        <family val="2"/>
        <scheme val="minor"/>
      </rPr>
      <t>=</t>
    </r>
  </si>
  <si>
    <r>
      <t>L</t>
    </r>
    <r>
      <rPr>
        <vertAlign val="subscript"/>
        <sz val="12"/>
        <color theme="1"/>
        <rFont val="Calibri"/>
        <family val="2"/>
        <scheme val="minor"/>
      </rPr>
      <t xml:space="preserve">1 </t>
    </r>
    <r>
      <rPr>
        <sz val="12"/>
        <color theme="1"/>
        <rFont val="Calibri"/>
        <family val="2"/>
        <scheme val="minor"/>
      </rPr>
      <t>=</t>
    </r>
  </si>
  <si>
    <t>b =</t>
  </si>
  <si>
    <t>a =</t>
  </si>
  <si>
    <t>Type E</t>
  </si>
  <si>
    <t>(type E = 50', 37.5 may be deducted from LON)</t>
  </si>
  <si>
    <t xml:space="preserve">Total </t>
  </si>
  <si>
    <t>(LON)</t>
  </si>
  <si>
    <t>comments:</t>
  </si>
  <si>
    <t>used=</t>
  </si>
  <si>
    <r>
      <rPr>
        <sz val="12"/>
        <color theme="1"/>
        <rFont val="Calibri"/>
        <family val="2"/>
      </rPr>
      <t>θ</t>
    </r>
    <r>
      <rPr>
        <vertAlign val="subscript"/>
        <sz val="12"/>
        <color theme="1"/>
        <rFont val="Calibri"/>
        <family val="2"/>
      </rPr>
      <t xml:space="preserve">1 </t>
    </r>
    <r>
      <rPr>
        <sz val="12"/>
        <color theme="1"/>
        <rFont val="Calibri"/>
        <family val="2"/>
      </rPr>
      <t>=</t>
    </r>
  </si>
  <si>
    <r>
      <t>θ</t>
    </r>
    <r>
      <rPr>
        <vertAlign val="subscript"/>
        <sz val="12"/>
        <color theme="1"/>
        <rFont val="Calibri"/>
        <family val="2"/>
      </rPr>
      <t xml:space="preserve">2 </t>
    </r>
    <r>
      <rPr>
        <sz val="12"/>
        <color theme="1"/>
        <rFont val="Calibri"/>
        <family val="2"/>
      </rPr>
      <t>=</t>
    </r>
  </si>
  <si>
    <r>
      <t>R</t>
    </r>
    <r>
      <rPr>
        <vertAlign val="subscript"/>
        <sz val="12"/>
        <color theme="1"/>
        <rFont val="Calibri"/>
        <family val="2"/>
        <scheme val="minor"/>
      </rPr>
      <t>adj</t>
    </r>
    <r>
      <rPr>
        <sz val="12"/>
        <color theme="1"/>
        <rFont val="Calibri"/>
        <family val="2"/>
        <scheme val="minor"/>
      </rPr>
      <t xml:space="preserve"> =</t>
    </r>
  </si>
  <si>
    <t>(from outside edge of pavement)</t>
  </si>
  <si>
    <t>TAZ</t>
  </si>
  <si>
    <t>D6 - 6003+25 LT</t>
  </si>
  <si>
    <t>D3 3054+50, 12.5' LT</t>
  </si>
  <si>
    <t>I-71 SB 235+00, Bridge Pier Protection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</si>
</sst>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0"/>
  </numFmts>
  <fonts count="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vertAlign val="subscript"/>
      <sz val="12"/>
      <color theme="1"/>
      <name val="Calibri"/>
      <family val="2"/>
      <scheme val="minor"/>
    </font>
    <font>
      <sz val="11"/>
      <color rgb="FF0070C0"/>
      <name val="Calibri"/>
      <family val="2"/>
      <scheme val="minor"/>
    </font>
    <font>
      <sz val="12"/>
      <color theme="1"/>
      <name val="Calibri"/>
      <family val="2"/>
    </font>
    <font>
      <vertAlign val="subscript"/>
      <sz val="12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561975</xdr:colOff>
      <xdr:row>3</xdr:row>
      <xdr:rowOff>161924</xdr:rowOff>
    </xdr:from>
    <xdr:to>
      <xdr:col>10</xdr:col>
      <xdr:colOff>466352</xdr:colOff>
      <xdr:row>31</xdr:row>
      <xdr:rowOff>63499</xdr:rowOff>
    </xdr:to>
    <xdr:pic>
      <xdr:nvPicPr>
        <xdr:cNvPr id="2" name="Picture 1" descr="602-1.jp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 l="15122" t="14945" r="23479" b="43876"/>
        <a:stretch>
          <a:fillRect/>
        </a:stretch>
      </xdr:blipFill>
      <xdr:spPr>
        <a:xfrm>
          <a:off x="561975" y="1257299"/>
          <a:ext cx="6028952" cy="52355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603250</xdr:colOff>
      <xdr:row>4</xdr:row>
      <xdr:rowOff>0</xdr:rowOff>
    </xdr:from>
    <xdr:to>
      <xdr:col>10</xdr:col>
      <xdr:colOff>371474</xdr:colOff>
      <xdr:row>31</xdr:row>
      <xdr:rowOff>26730</xdr:rowOff>
    </xdr:to>
    <xdr:pic>
      <xdr:nvPicPr>
        <xdr:cNvPr id="2" name="Picture 1" descr="602-2.jp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 l="10243" t="16886" r="13281" b="32139"/>
        <a:stretch>
          <a:fillRect/>
        </a:stretch>
      </xdr:blipFill>
      <xdr:spPr>
        <a:xfrm>
          <a:off x="603250" y="1285875"/>
          <a:ext cx="5949949" cy="517023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561975</xdr:colOff>
      <xdr:row>3</xdr:row>
      <xdr:rowOff>161924</xdr:rowOff>
    </xdr:from>
    <xdr:to>
      <xdr:col>10</xdr:col>
      <xdr:colOff>466352</xdr:colOff>
      <xdr:row>31</xdr:row>
      <xdr:rowOff>63499</xdr:rowOff>
    </xdr:to>
    <xdr:pic>
      <xdr:nvPicPr>
        <xdr:cNvPr id="2" name="Picture 1" descr="602-1.jp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 l="15122" t="14945" r="23479" b="43876"/>
        <a:stretch>
          <a:fillRect/>
        </a:stretch>
      </xdr:blipFill>
      <xdr:spPr>
        <a:xfrm>
          <a:off x="561975" y="1257299"/>
          <a:ext cx="6028952" cy="5235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44"/>
  <sheetViews>
    <sheetView zoomScale="70" zoomScaleNormal="70" workbookViewId="0">
      <selection activeCell="E39" sqref="E39"/>
    </sheetView>
  </sheetViews>
  <sheetFormatPr defaultRowHeight="15" x14ac:dyDescent="0.25"/>
  <cols>
    <col min="3" max="3" width="9.625" bestFit="1" customWidth="1"/>
  </cols>
  <sheetData>
    <row r="2" spans="2:12" ht="23.25" x14ac:dyDescent="0.35">
      <c r="B2" s="2" t="s">
        <v>0</v>
      </c>
      <c r="F2" s="2" t="s">
        <v>1</v>
      </c>
      <c r="H2" s="1" t="s">
        <v>22</v>
      </c>
    </row>
    <row r="3" spans="2:12" ht="48" customHeight="1" x14ac:dyDescent="0.25">
      <c r="F3" s="3" t="s">
        <v>14</v>
      </c>
      <c r="H3" s="18" t="s">
        <v>20</v>
      </c>
      <c r="I3" s="18"/>
      <c r="J3" s="18"/>
      <c r="K3" s="18"/>
      <c r="L3" s="18"/>
    </row>
    <row r="33" spans="2:6" ht="15.75" x14ac:dyDescent="0.25">
      <c r="B33" s="4" t="s">
        <v>2</v>
      </c>
      <c r="C33" s="6">
        <f>+(C36+(C39/C40)*C38-C37)/((C39/C40)+(C36/C34))</f>
        <v>175</v>
      </c>
      <c r="D33" s="11" t="s">
        <v>13</v>
      </c>
      <c r="E33" s="11" t="s">
        <v>15</v>
      </c>
      <c r="F33" s="12">
        <f>+ROUNDUP(C33/12.5,0)*(12.5)</f>
        <v>175</v>
      </c>
    </row>
    <row r="34" spans="2:6" ht="18.75" x14ac:dyDescent="0.25">
      <c r="B34" s="4" t="s">
        <v>3</v>
      </c>
      <c r="C34" s="5">
        <v>300</v>
      </c>
    </row>
    <row r="35" spans="2:6" ht="18.75" x14ac:dyDescent="0.25">
      <c r="B35" s="4" t="s">
        <v>4</v>
      </c>
      <c r="C35" s="5">
        <v>30</v>
      </c>
    </row>
    <row r="36" spans="2:6" ht="18.75" x14ac:dyDescent="0.25">
      <c r="B36" s="4" t="s">
        <v>5</v>
      </c>
      <c r="C36" s="5">
        <v>30</v>
      </c>
    </row>
    <row r="37" spans="2:6" ht="18.75" x14ac:dyDescent="0.25">
      <c r="B37" s="4" t="s">
        <v>6</v>
      </c>
      <c r="C37" s="5">
        <v>12.5</v>
      </c>
    </row>
    <row r="38" spans="2:6" ht="18.75" x14ac:dyDescent="0.25">
      <c r="B38" s="4" t="s">
        <v>7</v>
      </c>
      <c r="C38" s="10">
        <v>0</v>
      </c>
    </row>
    <row r="39" spans="2:6" ht="15.75" x14ac:dyDescent="0.25">
      <c r="B39" s="4" t="s">
        <v>8</v>
      </c>
      <c r="C39" s="10">
        <v>0</v>
      </c>
    </row>
    <row r="40" spans="2:6" ht="15.75" x14ac:dyDescent="0.25">
      <c r="B40" s="4" t="s">
        <v>9</v>
      </c>
      <c r="C40" s="10">
        <v>1</v>
      </c>
    </row>
    <row r="42" spans="2:6" ht="15.75" x14ac:dyDescent="0.25">
      <c r="B42" s="7" t="s">
        <v>10</v>
      </c>
      <c r="C42" s="8">
        <v>12.5</v>
      </c>
      <c r="D42" t="s">
        <v>11</v>
      </c>
    </row>
    <row r="44" spans="2:6" ht="15.75" x14ac:dyDescent="0.25">
      <c r="B44" s="7" t="s">
        <v>12</v>
      </c>
      <c r="C44" s="9">
        <f>+C42+F33</f>
        <v>187.5</v>
      </c>
    </row>
  </sheetData>
  <mergeCells count="1">
    <mergeCell ref="H3:L3"/>
  </mergeCells>
  <pageMargins left="0.7" right="0.7" top="0.75" bottom="0.75" header="0.3" footer="0.3"/>
  <pageSetup scale="8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43"/>
  <sheetViews>
    <sheetView zoomScale="70" zoomScaleNormal="70" workbookViewId="0">
      <selection activeCell="C38" sqref="C38"/>
    </sheetView>
  </sheetViews>
  <sheetFormatPr defaultRowHeight="15" x14ac:dyDescent="0.25"/>
  <cols>
    <col min="3" max="3" width="10.375" bestFit="1" customWidth="1"/>
  </cols>
  <sheetData>
    <row r="2" spans="2:12" ht="23.25" x14ac:dyDescent="0.35">
      <c r="B2" s="2" t="s">
        <v>0</v>
      </c>
      <c r="F2" s="17" t="s">
        <v>1</v>
      </c>
      <c r="H2" s="1" t="s">
        <v>21</v>
      </c>
    </row>
    <row r="3" spans="2:12" ht="48" customHeight="1" x14ac:dyDescent="0.25">
      <c r="F3" s="16" t="s">
        <v>14</v>
      </c>
      <c r="H3" s="18" t="s">
        <v>20</v>
      </c>
      <c r="I3" s="18"/>
      <c r="J3" s="18"/>
      <c r="K3" s="18"/>
      <c r="L3" s="18"/>
    </row>
    <row r="33" spans="2:6" ht="15.75" x14ac:dyDescent="0.25">
      <c r="B33" s="4" t="s">
        <v>2</v>
      </c>
      <c r="C33" s="6">
        <f>+(C37+C36)*(C38-C39)</f>
        <v>8.0258506844019397</v>
      </c>
      <c r="D33" s="11" t="s">
        <v>13</v>
      </c>
      <c r="E33" s="11" t="s">
        <v>15</v>
      </c>
      <c r="F33" s="12">
        <f>+ROUNDUP(C33/12.5,0)*(12.5)</f>
        <v>12.5</v>
      </c>
    </row>
    <row r="34" spans="2:6" ht="18.75" x14ac:dyDescent="0.25">
      <c r="B34" s="4" t="s">
        <v>4</v>
      </c>
      <c r="C34" s="5">
        <v>17</v>
      </c>
    </row>
    <row r="35" spans="2:6" ht="18.75" x14ac:dyDescent="0.25">
      <c r="B35" s="4" t="s">
        <v>5</v>
      </c>
      <c r="C35" s="5">
        <v>17</v>
      </c>
    </row>
    <row r="36" spans="2:6" ht="18.75" x14ac:dyDescent="0.25">
      <c r="B36" s="4" t="s">
        <v>6</v>
      </c>
      <c r="C36" s="5">
        <v>14</v>
      </c>
    </row>
    <row r="37" spans="2:6" ht="18.75" x14ac:dyDescent="0.25">
      <c r="B37" s="4" t="s">
        <v>18</v>
      </c>
      <c r="C37" s="13">
        <v>231.5</v>
      </c>
      <c r="D37" t="s">
        <v>19</v>
      </c>
    </row>
    <row r="38" spans="2:6" ht="18.75" x14ac:dyDescent="0.25">
      <c r="B38" s="14" t="s">
        <v>16</v>
      </c>
      <c r="C38" s="15">
        <f>+ACOS(C37/(C37+C35))</f>
        <v>0.37203497523759155</v>
      </c>
    </row>
    <row r="39" spans="2:6" ht="18.75" x14ac:dyDescent="0.25">
      <c r="B39" s="14" t="s">
        <v>17</v>
      </c>
      <c r="C39" s="15">
        <f>+ACOS(C37/(C37+C36))</f>
        <v>0.3393431190893148</v>
      </c>
    </row>
    <row r="41" spans="2:6" ht="15.75" x14ac:dyDescent="0.25">
      <c r="B41" s="7" t="s">
        <v>10</v>
      </c>
      <c r="C41" s="8">
        <v>12.5</v>
      </c>
      <c r="D41" t="s">
        <v>11</v>
      </c>
    </row>
    <row r="43" spans="2:6" ht="15.75" x14ac:dyDescent="0.25">
      <c r="B43" s="7" t="s">
        <v>12</v>
      </c>
      <c r="C43" s="9">
        <f>+C41+F33</f>
        <v>25</v>
      </c>
    </row>
  </sheetData>
  <mergeCells count="1">
    <mergeCell ref="H3:L3"/>
  </mergeCells>
  <pageMargins left="0.7" right="0.7" top="0.75" bottom="0.75" header="0.3" footer="0.3"/>
  <pageSetup scale="81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44"/>
  <sheetViews>
    <sheetView tabSelected="1" topLeftCell="C1" zoomScale="70" zoomScaleNormal="70" workbookViewId="0">
      <selection activeCell="U3" sqref="U3"/>
    </sheetView>
  </sheetViews>
  <sheetFormatPr defaultRowHeight="15" x14ac:dyDescent="0.25"/>
  <cols>
    <col min="3" max="3" width="9.625" bestFit="1" customWidth="1"/>
  </cols>
  <sheetData>
    <row r="2" spans="2:12" ht="23.25" x14ac:dyDescent="0.35">
      <c r="B2" s="2" t="s">
        <v>0</v>
      </c>
      <c r="F2" s="2" t="s">
        <v>1</v>
      </c>
      <c r="H2" s="1" t="s">
        <v>23</v>
      </c>
    </row>
    <row r="3" spans="2:12" ht="48" customHeight="1" x14ac:dyDescent="0.25">
      <c r="F3" s="3" t="s">
        <v>14</v>
      </c>
      <c r="H3" s="18" t="s">
        <v>20</v>
      </c>
      <c r="I3" s="18"/>
      <c r="J3" s="18"/>
      <c r="K3" s="18"/>
      <c r="L3" s="18"/>
    </row>
    <row r="33" spans="2:6" ht="15.75" x14ac:dyDescent="0.25">
      <c r="B33" s="4" t="s">
        <v>2</v>
      </c>
      <c r="C33" s="6">
        <f>+(C36+(C39/C40)*C38-C37)/((C39/C40)+(C36/C34))</f>
        <v>207.66551276503679</v>
      </c>
      <c r="D33" s="11" t="s">
        <v>13</v>
      </c>
      <c r="E33" s="11" t="s">
        <v>15</v>
      </c>
      <c r="F33" s="12">
        <f>+ROUNDUP(C33/12.5,0)*(12.5)</f>
        <v>212.5</v>
      </c>
    </row>
    <row r="34" spans="2:6" ht="18.75" x14ac:dyDescent="0.25">
      <c r="B34" s="4" t="s">
        <v>3</v>
      </c>
      <c r="C34" s="5">
        <v>265</v>
      </c>
    </row>
    <row r="35" spans="2:6" ht="18.75" x14ac:dyDescent="0.25">
      <c r="B35" s="4" t="s">
        <v>4</v>
      </c>
      <c r="C35" s="5">
        <v>30</v>
      </c>
    </row>
    <row r="36" spans="2:6" ht="18.75" x14ac:dyDescent="0.25">
      <c r="B36" s="4" t="s">
        <v>5</v>
      </c>
      <c r="C36" s="5">
        <v>23.11</v>
      </c>
    </row>
    <row r="37" spans="2:6" ht="18.75" x14ac:dyDescent="0.25">
      <c r="B37" s="4" t="s">
        <v>6</v>
      </c>
      <c r="C37" s="5">
        <v>5</v>
      </c>
    </row>
    <row r="38" spans="2:6" ht="18.75" x14ac:dyDescent="0.25">
      <c r="B38" s="4" t="s">
        <v>7</v>
      </c>
      <c r="C38" s="10">
        <v>0</v>
      </c>
    </row>
    <row r="39" spans="2:6" ht="15.75" x14ac:dyDescent="0.25">
      <c r="B39" s="4" t="s">
        <v>8</v>
      </c>
      <c r="C39" s="10">
        <v>0</v>
      </c>
    </row>
    <row r="40" spans="2:6" ht="15.75" x14ac:dyDescent="0.25">
      <c r="B40" s="4" t="s">
        <v>9</v>
      </c>
      <c r="C40" s="10">
        <v>1</v>
      </c>
    </row>
    <row r="42" spans="2:6" ht="15.75" x14ac:dyDescent="0.25">
      <c r="B42" s="7" t="s">
        <v>10</v>
      </c>
      <c r="C42" s="8">
        <v>12.5</v>
      </c>
      <c r="D42" t="s">
        <v>11</v>
      </c>
    </row>
    <row r="44" spans="2:6" ht="15.75" x14ac:dyDescent="0.25">
      <c r="B44" s="7" t="s">
        <v>12</v>
      </c>
      <c r="C44" s="9">
        <f>+C42+F33</f>
        <v>225</v>
      </c>
    </row>
  </sheetData>
  <mergeCells count="1">
    <mergeCell ref="H3:L3"/>
  </mergeCells>
  <pageMargins left="0.7" right="0.7" top="0.75" bottom="0.75" header="0.3" footer="0.3"/>
  <pageSetup scale="8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D3 3054+50 LT</vt:lpstr>
      <vt:lpstr>D6 6003+25 LT</vt:lpstr>
      <vt:lpstr>I-71SB 235+00, below bridge</vt:lpstr>
      <vt:lpstr>'D3 3054+50 LT'!Print_Area</vt:lpstr>
      <vt:lpstr>'D6 6003+25 LT'!Print_Area</vt:lpstr>
      <vt:lpstr>'I-71SB 235+00, below bridge'!Print_Area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Ted Zangmeister</dc:creator>
  <cp:lastModifiedBy>White, Anne</cp:lastModifiedBy>
  <cp:lastPrinted>2013-03-27T17:20:58Z</cp:lastPrinted>
  <dcterms:created xsi:type="dcterms:W3CDTF">2011-01-03T14:11:12Z</dcterms:created>
  <dcterms:modified xsi:type="dcterms:W3CDTF">2021-12-06T16:21:58Z</dcterms:modified>
</cp:coreProperties>
</file>